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H:\DATA\HideBackUP\Documents\03_JCG\東京中小企業団体中央会（製本組合）\令和６年度製本組合\"/>
    </mc:Choice>
  </mc:AlternateContent>
  <xr:revisionPtr revIDLastSave="0" documentId="13_ncr:1_{DBEC5E3E-21DB-4C66-A348-D87A85BDB4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会社情報入力シート" sheetId="1" r:id="rId1"/>
    <sheet name="案件コスト計算シート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7" i="1" l="1"/>
  <c r="C25" i="1"/>
  <c r="C13" i="2" s="1"/>
  <c r="C26" i="1"/>
  <c r="C12" i="2"/>
  <c r="C14" i="2" l="1"/>
  <c r="C17" i="2" s="1"/>
  <c r="C15" i="2" l="1"/>
  <c r="C16" i="2" s="1"/>
  <c r="C19" i="2" s="1"/>
  <c r="C18" i="2" l="1"/>
</calcChain>
</file>

<file path=xl/sharedStrings.xml><?xml version="1.0" encoding="utf-8"?>
<sst xmlns="http://schemas.openxmlformats.org/spreadsheetml/2006/main" count="32" uniqueCount="29">
  <si>
    <t>項目</t>
    <rPh sb="0" eb="2">
      <t>コウモク</t>
    </rPh>
    <phoneticPr fontId="1"/>
  </si>
  <si>
    <t>入力欄</t>
    <rPh sb="0" eb="2">
      <t>ニュウリョク</t>
    </rPh>
    <rPh sb="2" eb="3">
      <t>ラン</t>
    </rPh>
    <phoneticPr fontId="1"/>
  </si>
  <si>
    <t>就労時間（時間／日）</t>
    <rPh sb="0" eb="2">
      <t>シュウロウ</t>
    </rPh>
    <rPh sb="2" eb="4">
      <t>ジカン</t>
    </rPh>
    <rPh sb="5" eb="7">
      <t>ジカン</t>
    </rPh>
    <rPh sb="8" eb="9">
      <t>ヒ</t>
    </rPh>
    <phoneticPr fontId="1"/>
  </si>
  <si>
    <t>売上原価（円）</t>
    <rPh sb="0" eb="2">
      <t>ウリアゲ</t>
    </rPh>
    <rPh sb="2" eb="4">
      <t>ゲンカ</t>
    </rPh>
    <rPh sb="5" eb="6">
      <t>エン</t>
    </rPh>
    <phoneticPr fontId="1"/>
  </si>
  <si>
    <t>販売費及び一般管理費（円）</t>
    <rPh sb="0" eb="3">
      <t>ハンバイヒ</t>
    </rPh>
    <rPh sb="3" eb="4">
      <t>オヨ</t>
    </rPh>
    <rPh sb="5" eb="7">
      <t>イッパン</t>
    </rPh>
    <rPh sb="7" eb="10">
      <t>カンリヒ</t>
    </rPh>
    <rPh sb="11" eb="12">
      <t>エン</t>
    </rPh>
    <phoneticPr fontId="1"/>
  </si>
  <si>
    <t>労務費（円）</t>
    <rPh sb="0" eb="3">
      <t>ロウムヒ</t>
    </rPh>
    <rPh sb="4" eb="5">
      <t>エン</t>
    </rPh>
    <phoneticPr fontId="1"/>
  </si>
  <si>
    <t>年間稼働日（日）</t>
    <rPh sb="0" eb="2">
      <t>ネンカン</t>
    </rPh>
    <rPh sb="2" eb="5">
      <t>カドウビ</t>
    </rPh>
    <rPh sb="6" eb="7">
      <t>ニチ</t>
    </rPh>
    <phoneticPr fontId="1"/>
  </si>
  <si>
    <t>案件名</t>
    <rPh sb="0" eb="3">
      <t>アンケンメイ</t>
    </rPh>
    <phoneticPr fontId="1"/>
  </si>
  <si>
    <t>制作部数（部）</t>
    <rPh sb="0" eb="2">
      <t>セイサク</t>
    </rPh>
    <rPh sb="2" eb="4">
      <t>ブスウ</t>
    </rPh>
    <rPh sb="5" eb="6">
      <t>ブ</t>
    </rPh>
    <phoneticPr fontId="1"/>
  </si>
  <si>
    <t>材料費（円）</t>
    <rPh sb="0" eb="3">
      <t>ザイリョウヒ</t>
    </rPh>
    <rPh sb="4" eb="5">
      <t>エン</t>
    </rPh>
    <phoneticPr fontId="1"/>
  </si>
  <si>
    <t>製造経費合計（円）</t>
    <rPh sb="0" eb="2">
      <t>セイゾウ</t>
    </rPh>
    <rPh sb="2" eb="4">
      <t>ケイヒ</t>
    </rPh>
    <rPh sb="4" eb="6">
      <t>ゴウケイ</t>
    </rPh>
    <rPh sb="7" eb="8">
      <t>エン</t>
    </rPh>
    <phoneticPr fontId="1"/>
  </si>
  <si>
    <t>製造作業員人数（人）</t>
    <rPh sb="0" eb="2">
      <t>セイゾウ</t>
    </rPh>
    <rPh sb="2" eb="5">
      <t>サギョウイン</t>
    </rPh>
    <rPh sb="5" eb="7">
      <t>ニンズウ</t>
    </rPh>
    <rPh sb="8" eb="9">
      <t>ニン</t>
    </rPh>
    <phoneticPr fontId="1"/>
  </si>
  <si>
    <t>工数レート（円÷時間）</t>
    <rPh sb="0" eb="2">
      <t>コウスウ</t>
    </rPh>
    <rPh sb="6" eb="7">
      <t>エン</t>
    </rPh>
    <rPh sb="8" eb="10">
      <t>ジカン</t>
    </rPh>
    <phoneticPr fontId="1"/>
  </si>
  <si>
    <t>製造経費比率（製造経費÷労務費）</t>
    <rPh sb="0" eb="2">
      <t>セイゾウ</t>
    </rPh>
    <rPh sb="2" eb="4">
      <t>ケイヒ</t>
    </rPh>
    <rPh sb="4" eb="6">
      <t>ヒリツ</t>
    </rPh>
    <rPh sb="7" eb="9">
      <t>セイゾウ</t>
    </rPh>
    <rPh sb="9" eb="11">
      <t>ケイヒ</t>
    </rPh>
    <rPh sb="12" eb="15">
      <t>ロウムヒ</t>
    </rPh>
    <phoneticPr fontId="1"/>
  </si>
  <si>
    <t>販管費比率（販管費÷売上原価）</t>
    <rPh sb="0" eb="3">
      <t>ハンカンヒ</t>
    </rPh>
    <rPh sb="3" eb="5">
      <t>ヒリツ</t>
    </rPh>
    <rPh sb="6" eb="9">
      <t>ハンカンヒ</t>
    </rPh>
    <rPh sb="10" eb="12">
      <t>ウリアゲ</t>
    </rPh>
    <rPh sb="12" eb="14">
      <t>ゲンカ</t>
    </rPh>
    <phoneticPr fontId="1"/>
  </si>
  <si>
    <t>一冊あたり加工原価</t>
    <rPh sb="0" eb="2">
      <t>イッサツ</t>
    </rPh>
    <rPh sb="5" eb="7">
      <t>カコウ</t>
    </rPh>
    <rPh sb="7" eb="9">
      <t>ゲンカ</t>
    </rPh>
    <phoneticPr fontId="1"/>
  </si>
  <si>
    <t>一冊あたり総原価</t>
    <rPh sb="0" eb="2">
      <t>イッサツ</t>
    </rPh>
    <rPh sb="5" eb="8">
      <t>ソウゲンカ</t>
    </rPh>
    <phoneticPr fontId="1"/>
  </si>
  <si>
    <t>一冊あたり営業利益</t>
    <rPh sb="0" eb="2">
      <t>イッサツ</t>
    </rPh>
    <rPh sb="5" eb="7">
      <t>エイギョウ</t>
    </rPh>
    <rPh sb="7" eb="9">
      <t>リエキ</t>
    </rPh>
    <phoneticPr fontId="1"/>
  </si>
  <si>
    <t>案件あたり加工原価</t>
    <rPh sb="0" eb="2">
      <t>アンケン</t>
    </rPh>
    <rPh sb="5" eb="7">
      <t>カコウ</t>
    </rPh>
    <rPh sb="7" eb="9">
      <t>ゲンカ</t>
    </rPh>
    <phoneticPr fontId="1"/>
  </si>
  <si>
    <t>案件あたり営業利益</t>
    <rPh sb="0" eb="2">
      <t>アンケン</t>
    </rPh>
    <rPh sb="5" eb="7">
      <t>エイギョウ</t>
    </rPh>
    <rPh sb="7" eb="9">
      <t>リエキ</t>
    </rPh>
    <phoneticPr fontId="1"/>
  </si>
  <si>
    <t>２，案件ごとの情報を入力してください。</t>
    <rPh sb="2" eb="4">
      <t>アンケン</t>
    </rPh>
    <rPh sb="7" eb="9">
      <t>ジョウホウ</t>
    </rPh>
    <rPh sb="10" eb="12">
      <t>ニュウリョク</t>
    </rPh>
    <phoneticPr fontId="1"/>
  </si>
  <si>
    <t>１、先ずは最新決算書をご準備の上、必要データを入力下さい。</t>
    <rPh sb="2" eb="3">
      <t>マ</t>
    </rPh>
    <rPh sb="5" eb="7">
      <t>サイシン</t>
    </rPh>
    <rPh sb="7" eb="9">
      <t>ケッサン</t>
    </rPh>
    <rPh sb="9" eb="10">
      <t>ショ</t>
    </rPh>
    <rPh sb="12" eb="14">
      <t>ジュンビ</t>
    </rPh>
    <rPh sb="15" eb="16">
      <t>ウエ</t>
    </rPh>
    <rPh sb="17" eb="19">
      <t>ヒツヨウ</t>
    </rPh>
    <rPh sb="23" eb="25">
      <t>ニュウリョク</t>
    </rPh>
    <rPh sb="25" eb="26">
      <t>クダ</t>
    </rPh>
    <phoneticPr fontId="1"/>
  </si>
  <si>
    <t>中綴じA</t>
    <rPh sb="0" eb="2">
      <t>ナカト</t>
    </rPh>
    <phoneticPr fontId="1"/>
  </si>
  <si>
    <t>案件あたり加工人件費</t>
    <rPh sb="0" eb="2">
      <t>アンケン</t>
    </rPh>
    <rPh sb="5" eb="7">
      <t>カコウ</t>
    </rPh>
    <rPh sb="7" eb="10">
      <t>ジンケンヒ</t>
    </rPh>
    <phoneticPr fontId="1"/>
  </si>
  <si>
    <t>案件あたり総原価（加工原価+販管費）</t>
    <rPh sb="0" eb="2">
      <t>アンケン</t>
    </rPh>
    <rPh sb="5" eb="8">
      <t>ソウゲンカ</t>
    </rPh>
    <rPh sb="9" eb="13">
      <t>カコウゲンカ</t>
    </rPh>
    <rPh sb="14" eb="17">
      <t>ハンカンヒ</t>
    </rPh>
    <phoneticPr fontId="1"/>
  </si>
  <si>
    <t>見積額または売価（円）</t>
    <rPh sb="0" eb="2">
      <t>ミツモリ</t>
    </rPh>
    <rPh sb="2" eb="3">
      <t>ガク</t>
    </rPh>
    <rPh sb="6" eb="8">
      <t>バイカ</t>
    </rPh>
    <rPh sb="9" eb="10">
      <t>エン</t>
    </rPh>
    <phoneticPr fontId="1"/>
  </si>
  <si>
    <t>自動計算</t>
    <rPh sb="0" eb="2">
      <t>ジドウ</t>
    </rPh>
    <rPh sb="2" eb="4">
      <t>ケイサン</t>
    </rPh>
    <phoneticPr fontId="1"/>
  </si>
  <si>
    <t>自動計算</t>
    <rPh sb="0" eb="4">
      <t>ジドウケイサン</t>
    </rPh>
    <phoneticPr fontId="1"/>
  </si>
  <si>
    <t>予定（または実績）加工時間
（時；十進で入力。複数作業者の場合は作業者ごとの合計値）</t>
    <rPh sb="0" eb="2">
      <t>ヨテイ</t>
    </rPh>
    <rPh sb="6" eb="8">
      <t>ジッセキ</t>
    </rPh>
    <rPh sb="9" eb="11">
      <t>カコウ</t>
    </rPh>
    <rPh sb="11" eb="13">
      <t>ジカン</t>
    </rPh>
    <rPh sb="15" eb="16">
      <t>ジ</t>
    </rPh>
    <rPh sb="17" eb="19">
      <t>ジュッシン</t>
    </rPh>
    <rPh sb="20" eb="22">
      <t>ニュウリョク</t>
    </rPh>
    <rPh sb="23" eb="25">
      <t>フクスウ</t>
    </rPh>
    <rPh sb="25" eb="27">
      <t>サギョウ</t>
    </rPh>
    <rPh sb="27" eb="28">
      <t>シャ</t>
    </rPh>
    <rPh sb="29" eb="31">
      <t>バアイ</t>
    </rPh>
    <rPh sb="32" eb="35">
      <t>サギョウシャ</t>
    </rPh>
    <rPh sb="38" eb="40">
      <t>ゴウケイ</t>
    </rPh>
    <rPh sb="40" eb="41">
      <t>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</si>
</sst>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9" formatCode="#,##0_ "/>
    <numFmt numFmtId="182" formatCode="#,##0_);[Red]\(#,##0\)"/>
    <numFmt numFmtId="183" formatCode="#,##0.00_);[Red]\(#,##0.00\)"/>
    <numFmt numFmtId="184" formatCode="#,##0.00_ "/>
    <numFmt numFmtId="185" formatCode="#,##0.0_ "/>
  </numFmts>
  <fonts count="4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2" fillId="2" borderId="1" xfId="0" applyFont="1" applyFill="1" applyBorder="1"/>
    <xf numFmtId="0" fontId="2" fillId="3" borderId="1" xfId="0" applyFont="1" applyFill="1" applyBorder="1"/>
    <xf numFmtId="0" fontId="0" fillId="4" borderId="2" xfId="0" applyFill="1" applyBorder="1"/>
    <xf numFmtId="182" fontId="0" fillId="4" borderId="3" xfId="0" applyNumberFormat="1" applyFill="1" applyBorder="1"/>
    <xf numFmtId="0" fontId="0" fillId="4" borderId="4" xfId="0" applyFill="1" applyBorder="1"/>
    <xf numFmtId="183" fontId="0" fillId="4" borderId="5" xfId="0" applyNumberFormat="1" applyFill="1" applyBorder="1"/>
    <xf numFmtId="0" fontId="0" fillId="4" borderId="6" xfId="0" applyFill="1" applyBorder="1"/>
    <xf numFmtId="183" fontId="0" fillId="4" borderId="7" xfId="0" applyNumberFormat="1" applyFill="1" applyBorder="1"/>
    <xf numFmtId="0" fontId="2" fillId="2" borderId="1" xfId="0" applyFont="1" applyFill="1" applyBorder="1" applyAlignment="1">
      <alignment wrapText="1"/>
    </xf>
    <xf numFmtId="0" fontId="2" fillId="0" borderId="1" xfId="0" applyFont="1" applyBorder="1"/>
    <xf numFmtId="0" fontId="3" fillId="4" borderId="1" xfId="0" applyFont="1" applyFill="1" applyBorder="1"/>
    <xf numFmtId="0" fontId="0" fillId="4" borderId="1" xfId="0" applyFill="1" applyBorder="1"/>
    <xf numFmtId="179" fontId="0" fillId="4" borderId="1" xfId="0" applyNumberFormat="1" applyFill="1" applyBorder="1"/>
    <xf numFmtId="184" fontId="0" fillId="4" borderId="1" xfId="0" applyNumberFormat="1" applyFill="1" applyBorder="1"/>
    <xf numFmtId="179" fontId="3" fillId="3" borderId="1" xfId="0" applyNumberFormat="1" applyFont="1" applyFill="1" applyBorder="1" applyProtection="1">
      <protection locked="0"/>
    </xf>
    <xf numFmtId="0" fontId="0" fillId="0" borderId="1" xfId="0" applyBorder="1" applyProtection="1">
      <protection locked="0"/>
    </xf>
    <xf numFmtId="179" fontId="0" fillId="0" borderId="1" xfId="0" applyNumberFormat="1" applyBorder="1" applyProtection="1">
      <protection locked="0"/>
    </xf>
    <xf numFmtId="185" fontId="0" fillId="0" borderId="1" xfId="0" applyNumberFormat="1" applyBorder="1" applyProtection="1">
      <protection locked="0"/>
    </xf>
    <xf numFmtId="0" fontId="2" fillId="0" borderId="0" xfId="0" applyFont="1" applyFill="1" applyBorder="1"/>
  </cellXfs>
  <cellStyles count="1">
    <cellStyle name="標準" xfId="0" builtinId="0"/>
  </cellStyles>
  <dxfs count="2">
    <dxf>
      <fill>
        <patternFill>
          <bgColor rgb="FF92D05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17</xdr:row>
      <xdr:rowOff>114300</xdr:rowOff>
    </xdr:from>
    <xdr:to>
      <xdr:col>0</xdr:col>
      <xdr:colOff>2751853</xdr:colOff>
      <xdr:row>33</xdr:row>
      <xdr:rowOff>43494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7390CBF8-F5E4-A6ED-89BE-54E26E9C7493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8854" r="52173"/>
        <a:stretch/>
      </xdr:blipFill>
      <xdr:spPr bwMode="auto">
        <a:xfrm>
          <a:off x="133350" y="4162425"/>
          <a:ext cx="2618503" cy="37582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142874</xdr:colOff>
      <xdr:row>0</xdr:row>
      <xdr:rowOff>228600</xdr:rowOff>
    </xdr:from>
    <xdr:to>
      <xdr:col>0</xdr:col>
      <xdr:colOff>2794649</xdr:colOff>
      <xdr:row>17</xdr:row>
      <xdr:rowOff>104774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C92673A9-DF93-D863-DF2D-37AAFBE78F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2874" y="228600"/>
          <a:ext cx="2651775" cy="3924299"/>
        </a:xfrm>
        <a:prstGeom prst="rect">
          <a:avLst/>
        </a:prstGeom>
      </xdr:spPr>
    </xdr:pic>
    <xdr:clientData/>
  </xdr:twoCellAnchor>
  <xdr:twoCellAnchor>
    <xdr:from>
      <xdr:col>0</xdr:col>
      <xdr:colOff>2247900</xdr:colOff>
      <xdr:row>6</xdr:row>
      <xdr:rowOff>114299</xdr:rowOff>
    </xdr:from>
    <xdr:to>
      <xdr:col>0</xdr:col>
      <xdr:colOff>2828925</xdr:colOff>
      <xdr:row>7</xdr:row>
      <xdr:rowOff>114300</xdr:rowOff>
    </xdr:to>
    <xdr:sp macro="" textlink="">
      <xdr:nvSpPr>
        <xdr:cNvPr id="9" name="吹き出し: 折線 8">
          <a:extLst>
            <a:ext uri="{FF2B5EF4-FFF2-40B4-BE49-F238E27FC236}">
              <a16:creationId xmlns:a16="http://schemas.microsoft.com/office/drawing/2014/main" id="{959F3636-B2EF-745B-DD4F-48E397D7038F}"/>
            </a:ext>
          </a:extLst>
        </xdr:cNvPr>
        <xdr:cNvSpPr/>
      </xdr:nvSpPr>
      <xdr:spPr>
        <a:xfrm flipH="1">
          <a:off x="2247900" y="1543049"/>
          <a:ext cx="581025" cy="238126"/>
        </a:xfrm>
        <a:prstGeom prst="borderCallout2">
          <a:avLst>
            <a:gd name="adj1" fmla="val 18750"/>
            <a:gd name="adj2" fmla="val -8333"/>
            <a:gd name="adj3" fmla="val 18750"/>
            <a:gd name="adj4" fmla="val -16667"/>
            <a:gd name="adj5" fmla="val 806759"/>
            <a:gd name="adj6" fmla="val -136901"/>
          </a:avLst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kern="1200"/>
        </a:p>
      </xdr:txBody>
    </xdr:sp>
    <xdr:clientData/>
  </xdr:twoCellAnchor>
  <xdr:twoCellAnchor>
    <xdr:from>
      <xdr:col>0</xdr:col>
      <xdr:colOff>2181225</xdr:colOff>
      <xdr:row>13</xdr:row>
      <xdr:rowOff>228600</xdr:rowOff>
    </xdr:from>
    <xdr:to>
      <xdr:col>0</xdr:col>
      <xdr:colOff>2762250</xdr:colOff>
      <xdr:row>14</xdr:row>
      <xdr:rowOff>228601</xdr:rowOff>
    </xdr:to>
    <xdr:sp macro="" textlink="">
      <xdr:nvSpPr>
        <xdr:cNvPr id="10" name="吹き出し: 折線 9">
          <a:extLst>
            <a:ext uri="{FF2B5EF4-FFF2-40B4-BE49-F238E27FC236}">
              <a16:creationId xmlns:a16="http://schemas.microsoft.com/office/drawing/2014/main" id="{33E14984-79FD-47A8-B6B9-5FB15B4B4C9D}"/>
            </a:ext>
          </a:extLst>
        </xdr:cNvPr>
        <xdr:cNvSpPr/>
      </xdr:nvSpPr>
      <xdr:spPr>
        <a:xfrm flipH="1">
          <a:off x="2181225" y="3324225"/>
          <a:ext cx="581025" cy="238126"/>
        </a:xfrm>
        <a:prstGeom prst="borderCallout2">
          <a:avLst>
            <a:gd name="adj1" fmla="val 18750"/>
            <a:gd name="adj2" fmla="val -8333"/>
            <a:gd name="adj3" fmla="val 18750"/>
            <a:gd name="adj4" fmla="val -16667"/>
            <a:gd name="adj5" fmla="val 150762"/>
            <a:gd name="adj6" fmla="val -145096"/>
          </a:avLst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kern="1200"/>
        </a:p>
      </xdr:txBody>
    </xdr:sp>
    <xdr:clientData/>
  </xdr:twoCellAnchor>
  <xdr:twoCellAnchor>
    <xdr:from>
      <xdr:col>0</xdr:col>
      <xdr:colOff>2133600</xdr:colOff>
      <xdr:row>24</xdr:row>
      <xdr:rowOff>209550</xdr:rowOff>
    </xdr:from>
    <xdr:to>
      <xdr:col>0</xdr:col>
      <xdr:colOff>2714625</xdr:colOff>
      <xdr:row>25</xdr:row>
      <xdr:rowOff>209551</xdr:rowOff>
    </xdr:to>
    <xdr:sp macro="" textlink="">
      <xdr:nvSpPr>
        <xdr:cNvPr id="11" name="吹き出し: 折線 10">
          <a:extLst>
            <a:ext uri="{FF2B5EF4-FFF2-40B4-BE49-F238E27FC236}">
              <a16:creationId xmlns:a16="http://schemas.microsoft.com/office/drawing/2014/main" id="{803CE78D-5769-40D2-9DE7-39ADAB26DEE4}"/>
            </a:ext>
          </a:extLst>
        </xdr:cNvPr>
        <xdr:cNvSpPr/>
      </xdr:nvSpPr>
      <xdr:spPr>
        <a:xfrm flipH="1">
          <a:off x="2133600" y="5924550"/>
          <a:ext cx="581025" cy="238126"/>
        </a:xfrm>
        <a:prstGeom prst="borderCallout2">
          <a:avLst>
            <a:gd name="adj1" fmla="val -45250"/>
            <a:gd name="adj2" fmla="val 22814"/>
            <a:gd name="adj3" fmla="val -373248"/>
            <a:gd name="adj4" fmla="val -1913"/>
            <a:gd name="adj5" fmla="val -821234"/>
            <a:gd name="adj6" fmla="val -151654"/>
          </a:avLst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kern="1200"/>
        </a:p>
      </xdr:txBody>
    </xdr:sp>
    <xdr:clientData/>
  </xdr:twoCellAnchor>
  <xdr:twoCellAnchor>
    <xdr:from>
      <xdr:col>0</xdr:col>
      <xdr:colOff>2171700</xdr:colOff>
      <xdr:row>28</xdr:row>
      <xdr:rowOff>171450</xdr:rowOff>
    </xdr:from>
    <xdr:to>
      <xdr:col>0</xdr:col>
      <xdr:colOff>2752725</xdr:colOff>
      <xdr:row>29</xdr:row>
      <xdr:rowOff>171451</xdr:rowOff>
    </xdr:to>
    <xdr:sp macro="" textlink="">
      <xdr:nvSpPr>
        <xdr:cNvPr id="12" name="吹き出し: 折線 11">
          <a:extLst>
            <a:ext uri="{FF2B5EF4-FFF2-40B4-BE49-F238E27FC236}">
              <a16:creationId xmlns:a16="http://schemas.microsoft.com/office/drawing/2014/main" id="{72698C71-A136-48BB-A285-BBAE3C541277}"/>
            </a:ext>
          </a:extLst>
        </xdr:cNvPr>
        <xdr:cNvSpPr/>
      </xdr:nvSpPr>
      <xdr:spPr>
        <a:xfrm flipH="1">
          <a:off x="2171700" y="6838950"/>
          <a:ext cx="581025" cy="238126"/>
        </a:xfrm>
        <a:prstGeom prst="borderCallout2">
          <a:avLst>
            <a:gd name="adj1" fmla="val -21250"/>
            <a:gd name="adj2" fmla="val 26094"/>
            <a:gd name="adj3" fmla="val -125249"/>
            <a:gd name="adj4" fmla="val 19398"/>
            <a:gd name="adj5" fmla="val -1145233"/>
            <a:gd name="adj6" fmla="val -151655"/>
          </a:avLst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kern="1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10</xdr:row>
      <xdr:rowOff>171450</xdr:rowOff>
    </xdr:from>
    <xdr:to>
      <xdr:col>8</xdr:col>
      <xdr:colOff>369018</xdr:colOff>
      <xdr:row>24</xdr:row>
      <xdr:rowOff>221273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4816003A-CE4B-CC09-13FA-591DE777FC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715125" y="3009900"/>
          <a:ext cx="2426418" cy="3383573"/>
        </a:xfrm>
        <a:prstGeom prst="rect">
          <a:avLst/>
        </a:prstGeom>
      </xdr:spPr>
    </xdr:pic>
    <xdr:clientData/>
  </xdr:twoCellAnchor>
  <xdr:twoCellAnchor>
    <xdr:from>
      <xdr:col>5</xdr:col>
      <xdr:colOff>238125</xdr:colOff>
      <xdr:row>15</xdr:row>
      <xdr:rowOff>152400</xdr:rowOff>
    </xdr:from>
    <xdr:to>
      <xdr:col>6</xdr:col>
      <xdr:colOff>600075</xdr:colOff>
      <xdr:row>16</xdr:row>
      <xdr:rowOff>228600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92271816-943B-46DD-BE16-7646F8517C5F}"/>
            </a:ext>
          </a:extLst>
        </xdr:cNvPr>
        <xdr:cNvSpPr txBox="1"/>
      </xdr:nvSpPr>
      <xdr:spPr>
        <a:xfrm>
          <a:off x="6953250" y="4181475"/>
          <a:ext cx="1047750" cy="314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 kern="1200"/>
            <a:t>（売上原価）</a:t>
          </a:r>
          <a:endParaRPr kumimoji="1" lang="en-US" altLang="ja-JP" sz="1100" b="1" kern="1200"/>
        </a:p>
        <a:p>
          <a:endParaRPr kumimoji="1" lang="ja-JP" altLang="en-US" sz="1100" b="1" kern="1200"/>
        </a:p>
      </xdr:txBody>
    </xdr:sp>
    <xdr:clientData/>
  </xdr:twoCellAnchor>
  <xdr:twoCellAnchor editAs="oneCell">
    <xdr:from>
      <xdr:col>4</xdr:col>
      <xdr:colOff>345826</xdr:colOff>
      <xdr:row>0</xdr:row>
      <xdr:rowOff>95250</xdr:rowOff>
    </xdr:from>
    <xdr:to>
      <xdr:col>10</xdr:col>
      <xdr:colOff>666750</xdr:colOff>
      <xdr:row>10</xdr:row>
      <xdr:rowOff>79155</xdr:rowOff>
    </xdr:to>
    <xdr:pic>
      <xdr:nvPicPr>
        <xdr:cNvPr id="36" name="図 35">
          <a:extLst>
            <a:ext uri="{FF2B5EF4-FFF2-40B4-BE49-F238E27FC236}">
              <a16:creationId xmlns:a16="http://schemas.microsoft.com/office/drawing/2014/main" id="{7CBA12D2-8970-3D77-D8E5-8C1BCBC51F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375151" y="95250"/>
          <a:ext cx="4435724" cy="28223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7"/>
  <sheetViews>
    <sheetView tabSelected="1" zoomScaleNormal="100" workbookViewId="0">
      <selection activeCell="C20" sqref="C20"/>
    </sheetView>
  </sheetViews>
  <sheetFormatPr defaultRowHeight="18.75" x14ac:dyDescent="0.4"/>
  <cols>
    <col min="1" max="1" width="48.25" customWidth="1"/>
    <col min="2" max="2" width="34.875" bestFit="1" customWidth="1"/>
    <col min="3" max="3" width="20.875" customWidth="1"/>
  </cols>
  <sheetData>
    <row r="1" spans="1:4" x14ac:dyDescent="0.4">
      <c r="A1" s="1" t="s">
        <v>21</v>
      </c>
    </row>
    <row r="4" spans="1:4" x14ac:dyDescent="0.4">
      <c r="D4" s="1"/>
    </row>
    <row r="5" spans="1:4" x14ac:dyDescent="0.4">
      <c r="D5" s="1"/>
    </row>
    <row r="14" spans="1:4" x14ac:dyDescent="0.4">
      <c r="B14" s="2" t="s">
        <v>0</v>
      </c>
      <c r="C14" s="3" t="s">
        <v>1</v>
      </c>
    </row>
    <row r="15" spans="1:4" x14ac:dyDescent="0.4">
      <c r="B15" s="2" t="s">
        <v>3</v>
      </c>
      <c r="C15" s="16">
        <v>35000000</v>
      </c>
    </row>
    <row r="16" spans="1:4" x14ac:dyDescent="0.4">
      <c r="B16" s="2" t="s">
        <v>4</v>
      </c>
      <c r="C16" s="16">
        <v>13500000</v>
      </c>
    </row>
    <row r="17" spans="2:3" x14ac:dyDescent="0.4">
      <c r="B17" s="2" t="s">
        <v>5</v>
      </c>
      <c r="C17" s="16">
        <v>12000000</v>
      </c>
    </row>
    <row r="18" spans="2:3" x14ac:dyDescent="0.4">
      <c r="B18" s="2" t="s">
        <v>10</v>
      </c>
      <c r="C18" s="16">
        <v>6000000</v>
      </c>
    </row>
    <row r="19" spans="2:3" x14ac:dyDescent="0.4">
      <c r="B19" s="2" t="s">
        <v>11</v>
      </c>
      <c r="C19" s="16">
        <v>3</v>
      </c>
    </row>
    <row r="20" spans="2:3" x14ac:dyDescent="0.4">
      <c r="B20" s="2" t="s">
        <v>2</v>
      </c>
      <c r="C20" s="16">
        <v>8</v>
      </c>
    </row>
    <row r="21" spans="2:3" x14ac:dyDescent="0.4">
      <c r="B21" s="2" t="s">
        <v>6</v>
      </c>
      <c r="C21" s="16">
        <v>240</v>
      </c>
    </row>
    <row r="24" spans="2:3" ht="19.5" thickBot="1" x14ac:dyDescent="0.45">
      <c r="B24" s="20" t="s">
        <v>26</v>
      </c>
    </row>
    <row r="25" spans="2:3" x14ac:dyDescent="0.4">
      <c r="B25" s="4" t="s">
        <v>12</v>
      </c>
      <c r="C25" s="5">
        <f>C17/(C20*C21*C19)/0.95</f>
        <v>2192.9824561403511</v>
      </c>
    </row>
    <row r="26" spans="2:3" x14ac:dyDescent="0.4">
      <c r="B26" s="6" t="s">
        <v>13</v>
      </c>
      <c r="C26" s="7">
        <f>C18/C17</f>
        <v>0.5</v>
      </c>
    </row>
    <row r="27" spans="2:3" ht="19.5" thickBot="1" x14ac:dyDescent="0.45">
      <c r="B27" s="8" t="s">
        <v>14</v>
      </c>
      <c r="C27" s="9">
        <f>C16/C15</f>
        <v>0.38571428571428573</v>
      </c>
    </row>
  </sheetData>
  <sheetProtection sheet="1" objects="1" scenarios="1" selectLockedCells="1"/>
  <protectedRanges>
    <protectedRange sqref="B25:C27" name="範囲1"/>
  </protectedRanges>
  <phoneticPr fontId="1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25E744-AB84-4B1D-8D38-B32DBBCA4F28}">
  <dimension ref="A1:C19"/>
  <sheetViews>
    <sheetView workbookViewId="0">
      <selection activeCell="C4" sqref="C4"/>
    </sheetView>
  </sheetViews>
  <sheetFormatPr defaultRowHeight="18.75" x14ac:dyDescent="0.4"/>
  <cols>
    <col min="2" max="2" width="35.375" bestFit="1" customWidth="1"/>
    <col min="3" max="3" width="25.75" customWidth="1"/>
  </cols>
  <sheetData>
    <row r="1" spans="1:3" x14ac:dyDescent="0.4">
      <c r="A1" s="1" t="s">
        <v>20</v>
      </c>
    </row>
    <row r="2" spans="1:3" x14ac:dyDescent="0.4">
      <c r="B2" s="2" t="s">
        <v>0</v>
      </c>
      <c r="C2" s="11" t="s">
        <v>1</v>
      </c>
    </row>
    <row r="3" spans="1:3" x14ac:dyDescent="0.4">
      <c r="B3" s="2" t="s">
        <v>7</v>
      </c>
      <c r="C3" s="17" t="s">
        <v>22</v>
      </c>
    </row>
    <row r="4" spans="1:3" x14ac:dyDescent="0.4">
      <c r="B4" s="2" t="s">
        <v>8</v>
      </c>
      <c r="C4" s="18">
        <v>2000</v>
      </c>
    </row>
    <row r="5" spans="1:3" ht="54.75" x14ac:dyDescent="0.4">
      <c r="B5" s="10" t="s">
        <v>28</v>
      </c>
      <c r="C5" s="19">
        <v>2.5</v>
      </c>
    </row>
    <row r="6" spans="1:3" x14ac:dyDescent="0.4">
      <c r="B6" s="2" t="s">
        <v>9</v>
      </c>
      <c r="C6" s="19">
        <v>200</v>
      </c>
    </row>
    <row r="7" spans="1:3" x14ac:dyDescent="0.4">
      <c r="B7" s="2" t="s">
        <v>25</v>
      </c>
      <c r="C7" s="18">
        <v>10000</v>
      </c>
    </row>
    <row r="11" spans="1:3" x14ac:dyDescent="0.4">
      <c r="B11" s="1" t="s">
        <v>27</v>
      </c>
    </row>
    <row r="12" spans="1:3" x14ac:dyDescent="0.4">
      <c r="B12" s="12" t="s">
        <v>7</v>
      </c>
      <c r="C12" s="13" t="str">
        <f>C3</f>
        <v>中綴じA</v>
      </c>
    </row>
    <row r="13" spans="1:3" x14ac:dyDescent="0.4">
      <c r="B13" s="12" t="s">
        <v>23</v>
      </c>
      <c r="C13" s="14">
        <f>C5*会社情報入力シート!C25</f>
        <v>5482.4561403508778</v>
      </c>
    </row>
    <row r="14" spans="1:3" x14ac:dyDescent="0.4">
      <c r="B14" s="13" t="s">
        <v>18</v>
      </c>
      <c r="C14" s="14">
        <f>C13*会社情報入力シート!C26+C13+C6</f>
        <v>8423.6842105263167</v>
      </c>
    </row>
    <row r="15" spans="1:3" x14ac:dyDescent="0.4">
      <c r="B15" s="13" t="s">
        <v>24</v>
      </c>
      <c r="C15" s="14">
        <f>C14+C14*会社情報入力シート!C27</f>
        <v>11672.819548872181</v>
      </c>
    </row>
    <row r="16" spans="1:3" x14ac:dyDescent="0.4">
      <c r="B16" s="13" t="s">
        <v>19</v>
      </c>
      <c r="C16" s="14">
        <f>C7-C15</f>
        <v>-1672.8195488721813</v>
      </c>
    </row>
    <row r="17" spans="2:3" x14ac:dyDescent="0.4">
      <c r="B17" s="13" t="s">
        <v>15</v>
      </c>
      <c r="C17" s="15">
        <f>C14/C$4</f>
        <v>4.2118421052631581</v>
      </c>
    </row>
    <row r="18" spans="2:3" x14ac:dyDescent="0.4">
      <c r="B18" s="13" t="s">
        <v>16</v>
      </c>
      <c r="C18" s="15">
        <f>C15/C$4</f>
        <v>5.836409774436091</v>
      </c>
    </row>
    <row r="19" spans="2:3" x14ac:dyDescent="0.4">
      <c r="B19" s="13" t="s">
        <v>17</v>
      </c>
      <c r="C19" s="15">
        <f>C16/C$4</f>
        <v>-0.83640977443609066</v>
      </c>
    </row>
  </sheetData>
  <sheetProtection sheet="1" objects="1" scenarios="1" selectLockedCells="1"/>
  <phoneticPr fontId="1"/>
  <conditionalFormatting sqref="C19">
    <cfRule type="cellIs" dxfId="1" priority="1" operator="lessThan">
      <formula>0</formula>
    </cfRule>
    <cfRule type="cellIs" dxfId="0" priority="2" operator="greaterThan">
      <formula>0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会社情報入力シート</vt:lpstr>
      <vt:lpstr>案件コスト計算シート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Yoshihide Yasuda</dc:creator>
  <cp:lastModifiedBy>Yoshihide Yasuda</cp:lastModifiedBy>
  <dcterms:created xsi:type="dcterms:W3CDTF">2015-06-05T18:17:20Z</dcterms:created>
  <dcterms:modified xsi:type="dcterms:W3CDTF">2025-01-12T08:29:20Z</dcterms:modified>
</cp:coreProperties>
</file>